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C:\Users\nra055\AppData\Local\Microsoft\Windows\INetCache\Content.Outlook\9J07UIBY\"/>
    </mc:Choice>
  </mc:AlternateContent>
  <xr:revisionPtr revIDLastSave="0" documentId="13_ncr:1_{F8691FAD-E0BB-4ACD-965B-F01868BFC5AA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Wages Details" sheetId="9" r:id="rId1"/>
  </sheets>
  <externalReferences>
    <externalReference r:id="rId2"/>
  </externalReferences>
  <definedNames>
    <definedName name="BusinessUnits">[1]Lists!$D$10:$D$31</definedName>
    <definedName name="Finance">[1]Lists!$D$38:$D$45</definedName>
    <definedName name="HTML_CodePage" hidden="1">1252</definedName>
    <definedName name="HTML_Control" hidden="1">{"'Bill No. 7'!$A$1:$G$32"}</definedName>
    <definedName name="HTML_Description" hidden="1">""</definedName>
    <definedName name="HTML_Email" hidden="1">""</definedName>
    <definedName name="HTML_Header" hidden="1">"Bill No. 7"</definedName>
    <definedName name="HTML_LastUpdate" hidden="1">"31/12/98"</definedName>
    <definedName name="HTML_LineAfter" hidden="1">FALSE</definedName>
    <definedName name="HTML_LineBefore" hidden="1">FALSE</definedName>
    <definedName name="HTML_Name" hidden="1">"Mr. Snehal Sompura"</definedName>
    <definedName name="HTML_OBDlg2" hidden="1">TRUE</definedName>
    <definedName name="HTML_OBDlg4" hidden="1">TRUE</definedName>
    <definedName name="HTML_OS" hidden="1">0</definedName>
    <definedName name="HTML_PathFile" hidden="1">"c:\myHTML.htm"</definedName>
    <definedName name="HTML_Title" hidden="1">"BOQ"</definedName>
    <definedName name="Incoterms">[1]Lists!$D$62:$D$86</definedName>
    <definedName name="Team" localSheetId="0">[1]Lists!#REF!</definedName>
    <definedName name="Team">[1]Lists!#REF!</definedName>
    <definedName name="YesNo">[1]Lists!$B$28:$B$29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9" l="1"/>
  <c r="D5" i="9"/>
  <c r="D6" i="9" s="1"/>
  <c r="D8" i="9" s="1"/>
  <c r="D17" i="9" s="1"/>
  <c r="E5" i="9"/>
  <c r="E10" i="9" s="1"/>
  <c r="F5" i="9"/>
  <c r="F6" i="9" s="1"/>
  <c r="F8" i="9" s="1"/>
  <c r="F17" i="9" s="1"/>
  <c r="D10" i="9"/>
  <c r="D12" i="9"/>
  <c r="E12" i="9"/>
  <c r="C5" i="9"/>
  <c r="G6" i="9" l="1"/>
  <c r="G8" i="9" s="1"/>
  <c r="G17" i="9" s="1"/>
  <c r="G9" i="9"/>
  <c r="G11" i="9"/>
  <c r="G16" i="9"/>
  <c r="G10" i="9"/>
  <c r="G12" i="9"/>
  <c r="F12" i="9"/>
  <c r="E16" i="9"/>
  <c r="E20" i="9" s="1"/>
  <c r="E11" i="9"/>
  <c r="E9" i="9"/>
  <c r="E6" i="9"/>
  <c r="E8" i="9" s="1"/>
  <c r="E17" i="9" s="1"/>
  <c r="D16" i="9"/>
  <c r="D20" i="9" s="1"/>
  <c r="D11" i="9"/>
  <c r="D9" i="9"/>
  <c r="D14" i="9" s="1"/>
  <c r="D15" i="9" s="1"/>
  <c r="F10" i="9"/>
  <c r="F16" i="9"/>
  <c r="F20" i="9" s="1"/>
  <c r="F11" i="9"/>
  <c r="F9" i="9"/>
  <c r="C10" i="9"/>
  <c r="C6" i="9"/>
  <c r="C8" i="9" s="1"/>
  <c r="C17" i="9" s="1"/>
  <c r="C11" i="9"/>
  <c r="C16" i="9"/>
  <c r="C9" i="9"/>
  <c r="C12" i="9"/>
  <c r="C20" i="9" l="1"/>
  <c r="C14" i="9"/>
  <c r="C15" i="9" s="1"/>
  <c r="F14" i="9"/>
  <c r="F15" i="9" s="1"/>
  <c r="E14" i="9"/>
  <c r="E15" i="9" s="1"/>
  <c r="G14" i="9"/>
  <c r="G15" i="9" s="1"/>
  <c r="F22" i="9"/>
  <c r="D22" i="9"/>
  <c r="G20" i="9"/>
  <c r="G22" i="9" s="1"/>
  <c r="G25" i="9" s="1"/>
  <c r="C22" i="9" l="1"/>
  <c r="E22" i="9"/>
  <c r="E23" i="9"/>
  <c r="E25" i="9"/>
  <c r="F23" i="9"/>
  <c r="F25" i="9"/>
  <c r="G23" i="9"/>
  <c r="D23" i="9"/>
  <c r="D25" i="9"/>
  <c r="C23" i="9" l="1"/>
  <c r="C25" i="9"/>
  <c r="C26" i="9" s="1"/>
  <c r="C27" i="9" s="1"/>
</calcChain>
</file>

<file path=xl/sharedStrings.xml><?xml version="1.0" encoding="utf-8"?>
<sst xmlns="http://schemas.openxmlformats.org/spreadsheetml/2006/main" count="33" uniqueCount="33">
  <si>
    <t>PARTICULAR</t>
  </si>
  <si>
    <t xml:space="preserve">SECURITY OFFICER </t>
  </si>
  <si>
    <t>SECURITY -SUPERVISOR</t>
  </si>
  <si>
    <t xml:space="preserve">SECURITY GUARD </t>
  </si>
  <si>
    <t>White Commander</t>
  </si>
  <si>
    <t>MINIMUM WAGES FOR 26 DAYS</t>
  </si>
  <si>
    <t>WC 1.00%</t>
  </si>
  <si>
    <t>BONUS 8.33%</t>
  </si>
  <si>
    <t>NATIONAL LEAVE 1.50%</t>
  </si>
  <si>
    <t>LEAVE 5.78%</t>
  </si>
  <si>
    <t>RANK ALLOWANCE</t>
  </si>
  <si>
    <t>UNIFORM</t>
  </si>
  <si>
    <t>Strength Required</t>
  </si>
  <si>
    <t>GRATUITY 0%</t>
  </si>
  <si>
    <t>SERVICE CHARGE-FIXED RATE  ----&gt;</t>
  </si>
  <si>
    <t>PROVIDENT FUND 13%</t>
  </si>
  <si>
    <t>HRA @ 30% of Minimum Wages</t>
  </si>
  <si>
    <t>Sr.No</t>
  </si>
  <si>
    <t xml:space="preserve">Special allowance </t>
  </si>
  <si>
    <t xml:space="preserve">Total -B  </t>
  </si>
  <si>
    <t>Gross Salary</t>
  </si>
  <si>
    <t>TOTAL - C</t>
  </si>
  <si>
    <t>Total                                   A</t>
  </si>
  <si>
    <t>BOUNCER</t>
  </si>
  <si>
    <t>MINIMUM WAGES FOR 8 Hrs PER DAY (Basic + DA)</t>
  </si>
  <si>
    <t>GRAND TOTAL 26 DAYS</t>
  </si>
  <si>
    <t>Total 26 Days Rank wise cost</t>
  </si>
  <si>
    <t>Gujarat Pipavav port Limited</t>
  </si>
  <si>
    <t>Breakup of Minimum wages for 8 Hours 26 Days Duty</t>
  </si>
  <si>
    <t>Per Day Bill Cost</t>
  </si>
  <si>
    <t>26 Days Total Cost</t>
  </si>
  <si>
    <t xml:space="preserve">30 Days Total Cost </t>
  </si>
  <si>
    <t>W.e.f 01 Oct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</si>
</sst>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8" x14ac:knownFonts="1"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24"/>
      <name val="Calibri"/>
      <family val="2"/>
      <scheme val="minor"/>
    </font>
    <font>
      <b/>
      <sz val="18"/>
      <name val="Calibri"/>
      <family val="2"/>
      <scheme val="minor"/>
    </font>
    <font>
      <b/>
      <sz val="2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41">
    <xf numFmtId="0" fontId="0" fillId="0" borderId="0" xfId="0"/>
    <xf numFmtId="0" fontId="4" fillId="2" borderId="0" xfId="0" applyFont="1" applyFill="1"/>
    <xf numFmtId="0" fontId="4" fillId="2" borderId="0" xfId="0" applyFont="1" applyFill="1" applyAlignment="1">
      <alignment horizontal="left"/>
    </xf>
    <xf numFmtId="2" fontId="4" fillId="2" borderId="1" xfId="0" applyNumberFormat="1" applyFont="1" applyFill="1" applyBorder="1"/>
    <xf numFmtId="0" fontId="4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right"/>
    </xf>
    <xf numFmtId="165" fontId="4" fillId="2" borderId="1" xfId="1" applyNumberFormat="1" applyFont="1" applyFill="1" applyBorder="1"/>
    <xf numFmtId="165" fontId="3" fillId="2" borderId="1" xfId="1" applyNumberFormat="1" applyFont="1" applyFill="1" applyBorder="1"/>
    <xf numFmtId="0" fontId="4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wrapText="1"/>
    </xf>
    <xf numFmtId="2" fontId="3" fillId="2" borderId="1" xfId="0" applyNumberFormat="1" applyFont="1" applyFill="1" applyBorder="1"/>
    <xf numFmtId="0" fontId="3" fillId="2" borderId="1" xfId="0" applyFont="1" applyFill="1" applyBorder="1"/>
    <xf numFmtId="2" fontId="1" fillId="3" borderId="1" xfId="0" applyNumberFormat="1" applyFont="1" applyFill="1" applyBorder="1"/>
    <xf numFmtId="165" fontId="1" fillId="3" borderId="1" xfId="1" quotePrefix="1" applyNumberFormat="1" applyFont="1" applyFill="1" applyBorder="1" applyProtection="1">
      <protection locked="0"/>
    </xf>
    <xf numFmtId="0" fontId="3" fillId="2" borderId="1" xfId="0" applyFont="1" applyFill="1" applyBorder="1" applyAlignment="1">
      <alignment horizontal="right"/>
    </xf>
    <xf numFmtId="165" fontId="3" fillId="4" borderId="1" xfId="1" applyNumberFormat="1" applyFont="1" applyFill="1" applyBorder="1"/>
    <xf numFmtId="1" fontId="4" fillId="2" borderId="0" xfId="0" applyNumberFormat="1" applyFont="1" applyFill="1"/>
    <xf numFmtId="0" fontId="3" fillId="2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left"/>
    </xf>
    <xf numFmtId="164" fontId="4" fillId="2" borderId="1" xfId="1" applyFont="1" applyFill="1" applyBorder="1" applyAlignment="1">
      <alignment horizontal="right"/>
    </xf>
    <xf numFmtId="164" fontId="3" fillId="2" borderId="1" xfId="1" applyFont="1" applyFill="1" applyBorder="1" applyAlignment="1">
      <alignment horizontal="right"/>
    </xf>
    <xf numFmtId="164" fontId="4" fillId="2" borderId="1" xfId="1" applyFont="1" applyFill="1" applyBorder="1" applyAlignment="1" applyProtection="1">
      <alignment horizontal="right"/>
      <protection locked="0"/>
    </xf>
    <xf numFmtId="164" fontId="4" fillId="4" borderId="1" xfId="1" applyFont="1" applyFill="1" applyBorder="1" applyAlignment="1">
      <alignment horizontal="right"/>
    </xf>
    <xf numFmtId="164" fontId="3" fillId="3" borderId="1" xfId="1" applyFont="1" applyFill="1" applyBorder="1" applyAlignment="1">
      <alignment horizontal="right"/>
    </xf>
    <xf numFmtId="164" fontId="3" fillId="4" borderId="1" xfId="1" applyFont="1" applyFill="1" applyBorder="1" applyAlignment="1">
      <alignment horizontal="right"/>
    </xf>
    <xf numFmtId="164" fontId="3" fillId="2" borderId="1" xfId="1" applyFont="1" applyFill="1" applyBorder="1"/>
    <xf numFmtId="165" fontId="4" fillId="2" borderId="0" xfId="1" applyNumberFormat="1" applyFont="1" applyFill="1" applyBorder="1"/>
    <xf numFmtId="0" fontId="7" fillId="2" borderId="5" xfId="0" applyFont="1" applyFill="1" applyBorder="1"/>
    <xf numFmtId="0" fontId="4" fillId="3" borderId="7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165" fontId="4" fillId="2" borderId="8" xfId="1" applyNumberFormat="1" applyFont="1" applyFill="1" applyBorder="1" applyAlignment="1">
      <alignment horizontal="center"/>
    </xf>
    <xf numFmtId="165" fontId="4" fillId="2" borderId="9" xfId="1" applyNumberFormat="1" applyFont="1" applyFill="1" applyBorder="1" applyAlignment="1">
      <alignment horizontal="center"/>
    </xf>
    <xf numFmtId="165" fontId="4" fillId="2" borderId="10" xfId="1" applyNumberFormat="1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.maerskgroup.com/Users/imk001/Desktop/APMT%20Project/APMT%20GPPL/WS696067295_Tug%20Rental_60%20T%20Bollard-GPPL-Closed/Savings%20Calculations%20Sheet-WS696067295_Tug%20Rental_60%20T%20Bollard-GPP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vings Overview"/>
      <sheetName val="Calculations"/>
      <sheetName val="Quotes Summary"/>
      <sheetName val="Online RFQ Response"/>
      <sheetName val="Payment Terms Calculator"/>
      <sheetName val="Lists"/>
      <sheetName val="Data"/>
    </sheetNames>
    <sheetDataSet>
      <sheetData sheetId="0">
        <row r="2">
          <cell r="E2">
            <v>0</v>
          </cell>
        </row>
      </sheetData>
      <sheetData sheetId="1"/>
      <sheetData sheetId="2">
        <row r="11">
          <cell r="C11" t="str">
            <v xml:space="preserve">KNK Shipping </v>
          </cell>
        </row>
      </sheetData>
      <sheetData sheetId="3"/>
      <sheetData sheetId="4"/>
      <sheetData sheetId="5">
        <row r="10">
          <cell r="D10" t="str">
            <v>&lt;Pick from list&gt;</v>
          </cell>
        </row>
        <row r="11">
          <cell r="D11" t="str">
            <v>Across all/most BUs</v>
          </cell>
        </row>
        <row r="12">
          <cell r="D12" t="str">
            <v>APM Terminals</v>
          </cell>
        </row>
        <row r="13">
          <cell r="D13" t="str">
            <v>APMT - Inland services</v>
          </cell>
        </row>
        <row r="14">
          <cell r="D14" t="str">
            <v>Corporate Centre</v>
          </cell>
        </row>
        <row r="15">
          <cell r="D15" t="str">
            <v>Damco</v>
          </cell>
        </row>
        <row r="16">
          <cell r="D16" t="str">
            <v>Danbor Service</v>
          </cell>
        </row>
        <row r="17">
          <cell r="D17" t="str">
            <v>Dansk Supermarked Group</v>
          </cell>
        </row>
        <row r="18">
          <cell r="D18" t="str">
            <v>Danske Bank</v>
          </cell>
        </row>
        <row r="19">
          <cell r="D19" t="str">
            <v>Maersk Container Industry</v>
          </cell>
        </row>
        <row r="20">
          <cell r="D20" t="str">
            <v>Maersk Drilling</v>
          </cell>
        </row>
        <row r="21">
          <cell r="D21" t="str">
            <v>Maersk FPSOs</v>
          </cell>
        </row>
        <row r="22">
          <cell r="D22" t="str">
            <v>Maersk Line</v>
          </cell>
        </row>
        <row r="23">
          <cell r="D23" t="str">
            <v>Maersk LNG</v>
          </cell>
        </row>
        <row r="24">
          <cell r="D24" t="str">
            <v>Maersk Oil &amp; Gas</v>
          </cell>
        </row>
        <row r="25">
          <cell r="D25" t="str">
            <v>Maersk Supply Service</v>
          </cell>
        </row>
        <row r="26">
          <cell r="D26" t="str">
            <v>Maersk Tankers</v>
          </cell>
        </row>
        <row r="27">
          <cell r="D27" t="str">
            <v>MCC Transport</v>
          </cell>
        </row>
        <row r="28">
          <cell r="B28" t="str">
            <v>Yes</v>
          </cell>
          <cell r="D28" t="str">
            <v>Safmarine</v>
          </cell>
        </row>
        <row r="29">
          <cell r="B29" t="str">
            <v>No</v>
          </cell>
          <cell r="D29" t="str">
            <v>Seago Line</v>
          </cell>
        </row>
        <row r="30">
          <cell r="D30" t="str">
            <v>Star Air</v>
          </cell>
        </row>
        <row r="31">
          <cell r="D31" t="str">
            <v>Svitzer</v>
          </cell>
        </row>
        <row r="38">
          <cell r="D38" t="str">
            <v>CHOOSE FIN SIGN-OFF PERSON</v>
          </cell>
        </row>
        <row r="39">
          <cell r="D39" t="str">
            <v>MPROFIN Avron Hyams</v>
          </cell>
        </row>
        <row r="40">
          <cell r="D40" t="str">
            <v>MPROFIN Henriette Hildebrandt Nielsen</v>
          </cell>
        </row>
        <row r="41">
          <cell r="D41" t="str">
            <v>MPROFIN Jeppe Nielsen</v>
          </cell>
        </row>
        <row r="42">
          <cell r="D42" t="str">
            <v>MPROFIN Sagar Parikh</v>
          </cell>
        </row>
        <row r="43">
          <cell r="D43" t="str">
            <v>MPROFIN Sanne Borgstrom</v>
          </cell>
        </row>
        <row r="44">
          <cell r="D44" t="str">
            <v>MPROFIN Lasse Jessen</v>
          </cell>
        </row>
        <row r="45">
          <cell r="D45" t="str">
            <v>MPROFIN Deven Mobarkar</v>
          </cell>
        </row>
        <row r="62">
          <cell r="D62" t="str">
            <v>&lt;Pick from list&gt;</v>
          </cell>
        </row>
        <row r="63">
          <cell r="D63" t="str">
            <v>EXW (Incoterms 2000)</v>
          </cell>
        </row>
        <row r="64">
          <cell r="D64" t="str">
            <v>FCA (Incoterms 2000)</v>
          </cell>
        </row>
        <row r="65">
          <cell r="D65" t="str">
            <v>FAS (Incoterms 2000)</v>
          </cell>
        </row>
        <row r="66">
          <cell r="D66" t="str">
            <v>FOB (Incoterms 2000)</v>
          </cell>
        </row>
        <row r="67">
          <cell r="D67" t="str">
            <v>CFR (Incoterms 2000)</v>
          </cell>
        </row>
        <row r="68">
          <cell r="D68" t="str">
            <v>CIF (Incoterms 2000)</v>
          </cell>
        </row>
        <row r="69">
          <cell r="D69" t="str">
            <v>CPT (Incoterms 2000)</v>
          </cell>
        </row>
        <row r="70">
          <cell r="D70" t="str">
            <v>CIP (Incoterms 2000)</v>
          </cell>
        </row>
        <row r="71">
          <cell r="D71" t="str">
            <v>DAF (Incoterms 2000)</v>
          </cell>
        </row>
        <row r="72">
          <cell r="D72" t="str">
            <v>DES (Incoterms 2000)</v>
          </cell>
        </row>
        <row r="73">
          <cell r="D73" t="str">
            <v>DEQ (Incoterms 2000)</v>
          </cell>
        </row>
        <row r="74">
          <cell r="D74" t="str">
            <v>DDU (Incoterms 2000)</v>
          </cell>
        </row>
        <row r="75">
          <cell r="D75" t="str">
            <v>DDP (Incoterms 2000)</v>
          </cell>
        </row>
        <row r="76">
          <cell r="D76" t="str">
            <v>EXW (Incoterms 2010)</v>
          </cell>
        </row>
        <row r="77">
          <cell r="D77" t="str">
            <v>FCA (Incoterms 2010)</v>
          </cell>
        </row>
        <row r="78">
          <cell r="D78" t="str">
            <v>FAS (Incoterms 2010)</v>
          </cell>
        </row>
        <row r="79">
          <cell r="D79" t="str">
            <v>FOB (Incoterms 2010)</v>
          </cell>
        </row>
        <row r="80">
          <cell r="D80" t="str">
            <v>CFR (Incoterms 2010)</v>
          </cell>
        </row>
        <row r="81">
          <cell r="D81" t="str">
            <v>CIF (Incoterms 2010)</v>
          </cell>
        </row>
        <row r="82">
          <cell r="D82" t="str">
            <v>CPT (Incoterms 2010)</v>
          </cell>
        </row>
        <row r="83">
          <cell r="D83" t="str">
            <v>CIP (Incoterms 2010)</v>
          </cell>
        </row>
        <row r="84">
          <cell r="D84" t="str">
            <v>DAT (Incoterms 2010)</v>
          </cell>
        </row>
        <row r="85">
          <cell r="D85" t="str">
            <v>DAP (Incoterms 2010)</v>
          </cell>
        </row>
        <row r="86">
          <cell r="D86" t="str">
            <v>DDP (Incoterms 2010)</v>
          </cell>
        </row>
      </sheetData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28"/>
  <sheetViews>
    <sheetView tabSelected="1" workbookViewId="0">
      <selection activeCell="J4" sqref="J4"/>
    </sheetView>
  </sheetViews>
  <sheetFormatPr defaultColWidth="9.1796875" defaultRowHeight="14.5" x14ac:dyDescent="0.35"/>
  <cols>
    <col min="1" max="1" width="6.26953125" style="4" customWidth="1"/>
    <col min="2" max="2" width="46" style="1" customWidth="1"/>
    <col min="3" max="3" width="11.453125" style="1" bestFit="1" customWidth="1"/>
    <col min="4" max="6" width="10.54296875" style="1" bestFit="1" customWidth="1"/>
    <col min="7" max="7" width="14.1796875" style="1" customWidth="1"/>
    <col min="8" max="16384" width="9.1796875" style="1"/>
  </cols>
  <sheetData>
    <row r="1" spans="1:8" ht="31.5" thickBot="1" x14ac:dyDescent="0.75">
      <c r="A1" s="32" t="s">
        <v>27</v>
      </c>
      <c r="B1" s="33"/>
      <c r="C1" s="33"/>
      <c r="D1" s="33"/>
      <c r="E1" s="33"/>
      <c r="F1" s="33"/>
      <c r="G1" s="33"/>
      <c r="H1" s="33"/>
    </row>
    <row r="2" spans="1:8" ht="51.75" customHeight="1" thickBot="1" x14ac:dyDescent="0.7">
      <c r="A2" s="37" t="s">
        <v>28</v>
      </c>
      <c r="B2" s="38"/>
      <c r="C2" s="39"/>
      <c r="D2" s="29" t="s">
        <v>32</v>
      </c>
      <c r="E2" s="29"/>
      <c r="F2" s="29"/>
      <c r="G2" s="29"/>
    </row>
    <row r="3" spans="1:8" ht="43.5" x14ac:dyDescent="0.35">
      <c r="A3" s="30" t="s">
        <v>17</v>
      </c>
      <c r="B3" s="31" t="s">
        <v>0</v>
      </c>
      <c r="C3" s="31" t="s">
        <v>23</v>
      </c>
      <c r="D3" s="10" t="s">
        <v>1</v>
      </c>
      <c r="E3" s="10" t="s">
        <v>2</v>
      </c>
      <c r="F3" s="10" t="s">
        <v>3</v>
      </c>
      <c r="G3" s="10" t="s">
        <v>4</v>
      </c>
    </row>
    <row r="4" spans="1:8" ht="17.25" customHeight="1" x14ac:dyDescent="0.35">
      <c r="A4" s="5"/>
      <c r="B4" s="11" t="s">
        <v>24</v>
      </c>
      <c r="C4" s="11"/>
      <c r="D4" s="11"/>
      <c r="E4" s="11"/>
      <c r="F4" s="11"/>
      <c r="G4" s="11"/>
    </row>
    <row r="5" spans="1:8" x14ac:dyDescent="0.35">
      <c r="A5" s="5">
        <v>1</v>
      </c>
      <c r="B5" s="3" t="s">
        <v>5</v>
      </c>
      <c r="C5" s="21">
        <f>C4*26</f>
        <v>0</v>
      </c>
      <c r="D5" s="21">
        <f>D4*26</f>
        <v>0</v>
      </c>
      <c r="E5" s="21">
        <f>E4*26</f>
        <v>0</v>
      </c>
      <c r="F5" s="21">
        <f>F4*26</f>
        <v>0</v>
      </c>
      <c r="G5" s="21">
        <f>G4*26</f>
        <v>0</v>
      </c>
    </row>
    <row r="6" spans="1:8" x14ac:dyDescent="0.35">
      <c r="A6" s="5"/>
      <c r="B6" s="12"/>
      <c r="C6" s="22">
        <f>SUM(C5:C5)</f>
        <v>0</v>
      </c>
      <c r="D6" s="22">
        <f>SUM(D5:D5)</f>
        <v>0</v>
      </c>
      <c r="E6" s="22">
        <f>SUM(E5:E5)</f>
        <v>0</v>
      </c>
      <c r="F6" s="22">
        <f>SUM(F5:F5)</f>
        <v>0</v>
      </c>
      <c r="G6" s="22">
        <f>SUM(G5:G5)</f>
        <v>0</v>
      </c>
    </row>
    <row r="7" spans="1:8" x14ac:dyDescent="0.35">
      <c r="A7" s="5">
        <v>2</v>
      </c>
      <c r="B7" s="3" t="s">
        <v>18</v>
      </c>
      <c r="C7" s="23"/>
      <c r="D7" s="23"/>
      <c r="E7" s="23"/>
      <c r="F7" s="23"/>
      <c r="G7" s="23"/>
    </row>
    <row r="8" spans="1:8" x14ac:dyDescent="0.35">
      <c r="A8" s="5"/>
      <c r="B8" s="12" t="s">
        <v>22</v>
      </c>
      <c r="C8" s="22">
        <f>SUM(C6:C7)</f>
        <v>0</v>
      </c>
      <c r="D8" s="22">
        <f>SUM(D6:D7)</f>
        <v>0</v>
      </c>
      <c r="E8" s="22">
        <f>SUM(E6:E7)</f>
        <v>0</v>
      </c>
      <c r="F8" s="22">
        <f>SUM(F6:F7)</f>
        <v>0</v>
      </c>
      <c r="G8" s="22">
        <f>SUM(G6:G7)</f>
        <v>0</v>
      </c>
    </row>
    <row r="9" spans="1:8" x14ac:dyDescent="0.35">
      <c r="A9" s="5">
        <v>3</v>
      </c>
      <c r="B9" s="3" t="s">
        <v>16</v>
      </c>
      <c r="C9" s="24">
        <f>ROUND(C5*30%,0)</f>
        <v>0</v>
      </c>
      <c r="D9" s="24">
        <f>ROUND(D5*30%,0)</f>
        <v>0</v>
      </c>
      <c r="E9" s="24">
        <f>ROUND(E5*30%,0)</f>
        <v>0</v>
      </c>
      <c r="F9" s="24">
        <f>ROUND(F5*30%,0)</f>
        <v>0</v>
      </c>
      <c r="G9" s="24">
        <f>ROUND(G5*30%,0)</f>
        <v>0</v>
      </c>
    </row>
    <row r="10" spans="1:8" x14ac:dyDescent="0.35">
      <c r="A10" s="5">
        <v>4</v>
      </c>
      <c r="B10" s="3" t="s">
        <v>7</v>
      </c>
      <c r="C10" s="22">
        <f>ROUND(C5*8.33%,0)</f>
        <v>0</v>
      </c>
      <c r="D10" s="22">
        <f>ROUND(D5*8.33%,0)</f>
        <v>0</v>
      </c>
      <c r="E10" s="22">
        <f>ROUND(E5*8.33%,0)</f>
        <v>0</v>
      </c>
      <c r="F10" s="22">
        <f>ROUND(F5*8.33%,0)</f>
        <v>0</v>
      </c>
      <c r="G10" s="22">
        <f>ROUND(G5*8.33%,0)</f>
        <v>0</v>
      </c>
    </row>
    <row r="11" spans="1:8" x14ac:dyDescent="0.35">
      <c r="A11" s="5">
        <v>5</v>
      </c>
      <c r="B11" s="3" t="s">
        <v>8</v>
      </c>
      <c r="C11" s="21">
        <f>ROUND(C5*1.5%,0)</f>
        <v>0</v>
      </c>
      <c r="D11" s="21">
        <f>ROUND(D5*1.5%,0)</f>
        <v>0</v>
      </c>
      <c r="E11" s="21">
        <f>ROUND(E5*1.5%,0)</f>
        <v>0</v>
      </c>
      <c r="F11" s="21">
        <f>ROUND(F5*1.5%,0)</f>
        <v>0</v>
      </c>
      <c r="G11" s="21">
        <f>ROUND(G5*1.5%,0)</f>
        <v>0</v>
      </c>
    </row>
    <row r="12" spans="1:8" x14ac:dyDescent="0.35">
      <c r="A12" s="5">
        <v>6</v>
      </c>
      <c r="B12" s="3" t="s">
        <v>9</v>
      </c>
      <c r="C12" s="21">
        <f>ROUND(C5*5.78%,0)</f>
        <v>0</v>
      </c>
      <c r="D12" s="21">
        <f>ROUND(D5*5.78%,0)</f>
        <v>0</v>
      </c>
      <c r="E12" s="21">
        <f>ROUND(E5*5.78%,0)</f>
        <v>0</v>
      </c>
      <c r="F12" s="21">
        <f>ROUND(F5*5.78%,0)</f>
        <v>0</v>
      </c>
      <c r="G12" s="21">
        <f>ROUND(G5*5.78%,0)</f>
        <v>0</v>
      </c>
    </row>
    <row r="13" spans="1:8" x14ac:dyDescent="0.35">
      <c r="A13" s="5">
        <v>7</v>
      </c>
      <c r="B13" s="3" t="s">
        <v>10</v>
      </c>
      <c r="C13" s="21"/>
      <c r="D13" s="21"/>
      <c r="E13" s="21">
        <v>0</v>
      </c>
      <c r="F13" s="21">
        <v>0</v>
      </c>
      <c r="G13" s="21">
        <v>0</v>
      </c>
    </row>
    <row r="14" spans="1:8" x14ac:dyDescent="0.35">
      <c r="A14" s="40" t="s">
        <v>19</v>
      </c>
      <c r="B14" s="40"/>
      <c r="C14" s="25">
        <f>SUM(C9:C13)</f>
        <v>0</v>
      </c>
      <c r="D14" s="25">
        <f>SUM(D9:D13)</f>
        <v>0</v>
      </c>
      <c r="E14" s="25">
        <f>SUM(E9:E13)</f>
        <v>0</v>
      </c>
      <c r="F14" s="25">
        <f>SUM(F9:F13)</f>
        <v>0</v>
      </c>
      <c r="G14" s="25">
        <f>SUM(G9:G13)</f>
        <v>0</v>
      </c>
    </row>
    <row r="15" spans="1:8" x14ac:dyDescent="0.35">
      <c r="A15" s="40" t="s">
        <v>20</v>
      </c>
      <c r="B15" s="40"/>
      <c r="C15" s="25">
        <f>+C14+C8</f>
        <v>0</v>
      </c>
      <c r="D15" s="25">
        <f>+D14+D8</f>
        <v>0</v>
      </c>
      <c r="E15" s="25">
        <f>+E14+E8</f>
        <v>0</v>
      </c>
      <c r="F15" s="25">
        <f>+F14+F8</f>
        <v>0</v>
      </c>
      <c r="G15" s="25">
        <f>+G14+G8</f>
        <v>0</v>
      </c>
    </row>
    <row r="16" spans="1:8" x14ac:dyDescent="0.35">
      <c r="A16" s="5">
        <v>8</v>
      </c>
      <c r="B16" s="3" t="s">
        <v>6</v>
      </c>
      <c r="C16" s="21">
        <f>ROUND(C5*1%,0)</f>
        <v>0</v>
      </c>
      <c r="D16" s="21">
        <f>ROUND(D5*1%,0)</f>
        <v>0</v>
      </c>
      <c r="E16" s="21">
        <f>ROUND(E5*1%,0)</f>
        <v>0</v>
      </c>
      <c r="F16" s="21">
        <f>ROUND(F5*1%,0)</f>
        <v>0</v>
      </c>
      <c r="G16" s="21">
        <f>ROUND(G5*1%,0)</f>
        <v>0</v>
      </c>
    </row>
    <row r="17" spans="1:8" x14ac:dyDescent="0.35">
      <c r="A17" s="5">
        <v>9</v>
      </c>
      <c r="B17" s="3" t="s">
        <v>15</v>
      </c>
      <c r="C17" s="26">
        <f>ROUND(IF((C8+C13)&gt;=15000,15000,(C8+C13))*13%,0)</f>
        <v>0</v>
      </c>
      <c r="D17" s="26">
        <f>ROUND(IF((D8+D13)&gt;=15000,15000,(D8+D13))*13%,0)</f>
        <v>0</v>
      </c>
      <c r="E17" s="22">
        <f>ROUND(E8*13%,0)</f>
        <v>0</v>
      </c>
      <c r="F17" s="22">
        <f>ROUND(F8*13%,0)</f>
        <v>0</v>
      </c>
      <c r="G17" s="22">
        <f>ROUND(G8*13%,0)</f>
        <v>0</v>
      </c>
    </row>
    <row r="18" spans="1:8" x14ac:dyDescent="0.35">
      <c r="A18" s="5">
        <v>10</v>
      </c>
      <c r="B18" s="3" t="s">
        <v>13</v>
      </c>
      <c r="C18" s="22">
        <v>0</v>
      </c>
      <c r="D18" s="22">
        <v>0</v>
      </c>
      <c r="E18" s="22">
        <v>0</v>
      </c>
      <c r="F18" s="22">
        <v>0</v>
      </c>
      <c r="G18" s="22">
        <v>0</v>
      </c>
    </row>
    <row r="19" spans="1:8" x14ac:dyDescent="0.35">
      <c r="A19" s="5">
        <v>11</v>
      </c>
      <c r="B19" s="3" t="s">
        <v>11</v>
      </c>
      <c r="C19" s="22"/>
      <c r="D19" s="22"/>
      <c r="E19" s="22"/>
      <c r="F19" s="22"/>
      <c r="G19" s="22"/>
    </row>
    <row r="20" spans="1:8" x14ac:dyDescent="0.35">
      <c r="A20" s="5"/>
      <c r="B20" s="13" t="s">
        <v>21</v>
      </c>
      <c r="C20" s="27">
        <f>SUM(C16:C19)</f>
        <v>0</v>
      </c>
      <c r="D20" s="27">
        <f t="shared" ref="D20" si="0">SUM(D16:D19)</f>
        <v>0</v>
      </c>
      <c r="E20" s="27">
        <f>SUM(E16:E19)</f>
        <v>0</v>
      </c>
      <c r="F20" s="27">
        <f t="shared" ref="F20:G20" si="1">SUM(F16:F19)</f>
        <v>0</v>
      </c>
      <c r="G20" s="27">
        <f t="shared" si="1"/>
        <v>0</v>
      </c>
    </row>
    <row r="21" spans="1:8" x14ac:dyDescent="0.35">
      <c r="A21" s="9">
        <v>12</v>
      </c>
      <c r="B21" s="14" t="s">
        <v>14</v>
      </c>
      <c r="C21" s="15"/>
      <c r="D21" s="15"/>
      <c r="E21" s="15"/>
      <c r="F21" s="15"/>
      <c r="G21" s="15"/>
    </row>
    <row r="22" spans="1:8" x14ac:dyDescent="0.35">
      <c r="A22" s="5"/>
      <c r="B22" s="13" t="s">
        <v>25</v>
      </c>
      <c r="C22" s="8">
        <f>+C20+C14+C8+C21</f>
        <v>0</v>
      </c>
      <c r="D22" s="8">
        <f>+D20+D14+D8+D21</f>
        <v>0</v>
      </c>
      <c r="E22" s="8">
        <f>+E20+E14+E8+E21</f>
        <v>0</v>
      </c>
      <c r="F22" s="8">
        <f>+F20+F14+F8+F21</f>
        <v>0</v>
      </c>
      <c r="G22" s="8">
        <f>+G20+G14+G8+G21</f>
        <v>0</v>
      </c>
    </row>
    <row r="23" spans="1:8" x14ac:dyDescent="0.35">
      <c r="A23" s="5"/>
      <c r="B23" s="13" t="s">
        <v>29</v>
      </c>
      <c r="C23" s="17">
        <f>+C22/26</f>
        <v>0</v>
      </c>
      <c r="D23" s="17">
        <f t="shared" ref="D23:G23" si="2">+D22/26</f>
        <v>0</v>
      </c>
      <c r="E23" s="17">
        <f t="shared" si="2"/>
        <v>0</v>
      </c>
      <c r="F23" s="17">
        <f t="shared" si="2"/>
        <v>0</v>
      </c>
      <c r="G23" s="17">
        <f t="shared" si="2"/>
        <v>0</v>
      </c>
    </row>
    <row r="24" spans="1:8" x14ac:dyDescent="0.35">
      <c r="A24" s="5"/>
      <c r="B24" s="19" t="s">
        <v>12</v>
      </c>
      <c r="C24" s="16">
        <v>4</v>
      </c>
      <c r="D24" s="6">
        <v>3</v>
      </c>
      <c r="E24" s="6">
        <v>9</v>
      </c>
      <c r="F24" s="6">
        <v>59</v>
      </c>
      <c r="G24" s="6">
        <v>6</v>
      </c>
      <c r="H24" s="18"/>
    </row>
    <row r="25" spans="1:8" x14ac:dyDescent="0.35">
      <c r="A25" s="5"/>
      <c r="B25" s="20" t="s">
        <v>26</v>
      </c>
      <c r="C25" s="7">
        <f>+C24*C22</f>
        <v>0</v>
      </c>
      <c r="D25" s="7">
        <f>+D24*D22</f>
        <v>0</v>
      </c>
      <c r="E25" s="7">
        <f>+E24*E22</f>
        <v>0</v>
      </c>
      <c r="F25" s="7">
        <f>+F24*F22</f>
        <v>0</v>
      </c>
      <c r="G25" s="7">
        <f>+G24*G22</f>
        <v>0</v>
      </c>
    </row>
    <row r="26" spans="1:8" x14ac:dyDescent="0.35">
      <c r="A26" s="5"/>
      <c r="B26" s="19" t="s">
        <v>30</v>
      </c>
      <c r="C26" s="34">
        <f>SUM(C25:G25)</f>
        <v>0</v>
      </c>
      <c r="D26" s="35"/>
      <c r="E26" s="35"/>
      <c r="F26" s="35"/>
      <c r="G26" s="36"/>
    </row>
    <row r="27" spans="1:8" x14ac:dyDescent="0.35">
      <c r="A27" s="5"/>
      <c r="B27" s="20" t="s">
        <v>31</v>
      </c>
      <c r="C27" s="7">
        <f>+C26/26*30</f>
        <v>0</v>
      </c>
      <c r="D27" s="7"/>
      <c r="E27" s="7"/>
      <c r="F27" s="7"/>
      <c r="G27" s="7"/>
    </row>
    <row r="28" spans="1:8" x14ac:dyDescent="0.35">
      <c r="B28" s="2"/>
      <c r="C28" s="28"/>
      <c r="D28" s="28"/>
      <c r="E28" s="28"/>
      <c r="F28" s="28"/>
      <c r="G28" s="28"/>
    </row>
  </sheetData>
  <mergeCells count="5">
    <mergeCell ref="A1:H1"/>
    <mergeCell ref="C26:G26"/>
    <mergeCell ref="A2:C2"/>
    <mergeCell ref="A14:B14"/>
    <mergeCell ref="A15:B15"/>
  </mergeCells>
  <pageMargins left="0.70866141732283472" right="0.70866141732283472" top="0.74803149606299213" bottom="0" header="0.31496062992125984" footer="0.31496062992125984"/>
  <pageSetup paperSize="9" scale="73" fitToHeight="0" orientation="landscape" r:id="rId1"/>
  <headerFooter>
    <oddFooter>&amp;L&amp;1#&amp;"Calibri"&amp;10&amp;K000000Classification: Internal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Wages Details</vt:lpstr>
    </vt:vector>
  </TitlesOfParts>
  <Company>Maersk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Khan, Imran Mohd Minkail</dc:creator>
  <cp:lastModifiedBy>Narendra Rawal</cp:lastModifiedBy>
  <cp:lastPrinted>2022-11-01T11:14:14Z</cp:lastPrinted>
  <dcterms:created xsi:type="dcterms:W3CDTF">2016-08-22T05:18:07Z</dcterms:created>
  <dcterms:modified xsi:type="dcterms:W3CDTF">2024-02-02T09:33:37Z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1bba39d-4745-4e9d-97db-0c1927b54242_Enabled">
    <vt:lpwstr>true</vt:lpwstr>
  </property>
  <property fmtid="{D5CDD505-2E9C-101B-9397-08002B2CF9AE}" pid="3" name="MSIP_Label_71bba39d-4745-4e9d-97db-0c1927b54242_SetDate">
    <vt:lpwstr>2023-09-13T06:19:22Z</vt:lpwstr>
  </property>
  <property fmtid="{D5CDD505-2E9C-101B-9397-08002B2CF9AE}" pid="4" name="MSIP_Label_71bba39d-4745-4e9d-97db-0c1927b54242_Method">
    <vt:lpwstr>Privileged</vt:lpwstr>
  </property>
  <property fmtid="{D5CDD505-2E9C-101B-9397-08002B2CF9AE}" pid="5" name="MSIP_Label_71bba39d-4745-4e9d-97db-0c1927b54242_Name">
    <vt:lpwstr>Internal</vt:lpwstr>
  </property>
  <property fmtid="{D5CDD505-2E9C-101B-9397-08002B2CF9AE}" pid="6" name="MSIP_Label_71bba39d-4745-4e9d-97db-0c1927b54242_SiteId">
    <vt:lpwstr>05d75c05-fa1a-42e7-9cf1-eb416c396f2d</vt:lpwstr>
  </property>
  <property fmtid="{D5CDD505-2E9C-101B-9397-08002B2CF9AE}" pid="7" name="MSIP_Label_71bba39d-4745-4e9d-97db-0c1927b54242_ActionId">
    <vt:lpwstr/>
  </property>
  <property fmtid="{D5CDD505-2E9C-101B-9397-08002B2CF9AE}" pid="8" name="MSIP_Label_71bba39d-4745-4e9d-97db-0c1927b54242_ContentBits">
    <vt:lpwstr>2</vt:lpwstr>
  </property>
</Properties>
</file>